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мун.прог." sheetId="5" r:id="rId1"/>
  </sheets>
  <calcPr calcId="144525"/>
</workbook>
</file>

<file path=xl/calcChain.xml><?xml version="1.0" encoding="utf-8"?>
<calcChain xmlns="http://schemas.openxmlformats.org/spreadsheetml/2006/main">
  <c r="D28" i="5" l="1"/>
  <c r="C28" i="5"/>
  <c r="D61" i="5" l="1"/>
  <c r="C61" i="5"/>
  <c r="D54" i="5" l="1"/>
  <c r="C54" i="5"/>
  <c r="D41" i="5"/>
  <c r="C41" i="5"/>
  <c r="D4" i="5" l="1"/>
  <c r="C4" i="5"/>
  <c r="D20" i="5" l="1"/>
  <c r="C20" i="5"/>
  <c r="D14" i="5"/>
  <c r="C14" i="5"/>
  <c r="D34" i="5" l="1"/>
  <c r="C34" i="5"/>
  <c r="D72" i="5" l="1"/>
  <c r="C72" i="5"/>
  <c r="D67" i="5"/>
  <c r="C67" i="5"/>
  <c r="D64" i="5"/>
  <c r="C64" i="5"/>
  <c r="E61" i="5" l="1"/>
  <c r="E64" i="5"/>
  <c r="D50" i="5" l="1"/>
  <c r="C50" i="5"/>
  <c r="D70" i="5"/>
  <c r="C70" i="5"/>
  <c r="D24" i="5"/>
  <c r="C24" i="5"/>
  <c r="E4" i="5" l="1"/>
  <c r="D57" i="5"/>
  <c r="C57" i="5"/>
  <c r="D52" i="5"/>
  <c r="C52" i="5"/>
  <c r="E70" i="5" l="1"/>
  <c r="D46" i="5"/>
  <c r="C46" i="5"/>
  <c r="D39" i="5"/>
  <c r="C39" i="5"/>
  <c r="D37" i="5"/>
  <c r="C37" i="5"/>
  <c r="D32" i="5"/>
  <c r="C32" i="5"/>
  <c r="D74" i="5" l="1"/>
  <c r="F28" i="5" s="1"/>
  <c r="C74" i="5"/>
  <c r="F14" i="5" l="1"/>
  <c r="F4" i="5"/>
  <c r="E74" i="5"/>
  <c r="F64" i="5"/>
  <c r="F61" i="5"/>
  <c r="F20" i="5"/>
  <c r="F46" i="5"/>
  <c r="F34" i="5"/>
  <c r="F32" i="5"/>
  <c r="F41" i="5"/>
  <c r="F72" i="5"/>
  <c r="F39" i="5"/>
  <c r="F67" i="5"/>
  <c r="F24" i="5"/>
  <c r="F37" i="5"/>
  <c r="F52" i="5"/>
  <c r="F70" i="5"/>
  <c r="F57" i="5"/>
  <c r="F50" i="5"/>
  <c r="F54" i="5"/>
  <c r="E72" i="5"/>
  <c r="F74" i="5" l="1"/>
  <c r="E14" i="5"/>
  <c r="E20" i="5"/>
  <c r="E24" i="5"/>
  <c r="E32" i="5"/>
  <c r="E34" i="5"/>
  <c r="E37" i="5"/>
  <c r="E39" i="5"/>
  <c r="E41" i="5"/>
  <c r="E46" i="5"/>
  <c r="E50" i="5"/>
  <c r="E52" i="5"/>
  <c r="E54" i="5"/>
  <c r="E57" i="5"/>
  <c r="E67" i="5"/>
</calcChain>
</file>

<file path=xl/sharedStrings.xml><?xml version="1.0" encoding="utf-8"?>
<sst xmlns="http://schemas.openxmlformats.org/spreadsheetml/2006/main" count="148" uniqueCount="144">
  <si>
    <t>КЦСР</t>
  </si>
  <si>
    <t>Наименование КЦСР</t>
  </si>
  <si>
    <t>0100000000</t>
  </si>
  <si>
    <t>0110000000</t>
  </si>
  <si>
    <t>Подпрограмма "Развитие общего образования"</t>
  </si>
  <si>
    <t>0120000000</t>
  </si>
  <si>
    <t>Подпрограмма "Развитие дополнительного образования и воспитания детей и молодежи"</t>
  </si>
  <si>
    <t>0140000000</t>
  </si>
  <si>
    <t>Подпрограмма "Организация отдыха, оздоровления и занятости детей и молодежи"</t>
  </si>
  <si>
    <t>0150000000</t>
  </si>
  <si>
    <t>Подпрограмма "Развитие системы оценки качества образования и информационной прозрачности системы образования"</t>
  </si>
  <si>
    <t>0160000000</t>
  </si>
  <si>
    <t>0180000000</t>
  </si>
  <si>
    <t>Подпрограмма "Обеспечение реализации муниципальной программы"</t>
  </si>
  <si>
    <t>0200000000</t>
  </si>
  <si>
    <t>0210000000</t>
  </si>
  <si>
    <t>Подпрограмма "Библиотечное дело"</t>
  </si>
  <si>
    <t>0220000000</t>
  </si>
  <si>
    <t>Подпрограмма "Музейное дело"</t>
  </si>
  <si>
    <t>0230000000</t>
  </si>
  <si>
    <t>Подпрограмма "Традиционная народная культура, досуг и отдых"</t>
  </si>
  <si>
    <t>0240000000</t>
  </si>
  <si>
    <t>0300000000</t>
  </si>
  <si>
    <t>0310000000</t>
  </si>
  <si>
    <t>0320000000</t>
  </si>
  <si>
    <t>0400000000</t>
  </si>
  <si>
    <t>0430000000</t>
  </si>
  <si>
    <t>Подпрограмма "Выполнение государственных обязательств по обеспечению жильем отдельных категорий граждан, установленных законодательством Нижегородской области"</t>
  </si>
  <si>
    <t>0600000000</t>
  </si>
  <si>
    <t>0610000000</t>
  </si>
  <si>
    <t>0700000000</t>
  </si>
  <si>
    <t>0720000000</t>
  </si>
  <si>
    <t>Подпрограмма "Информационная среда"</t>
  </si>
  <si>
    <t>0800000000</t>
  </si>
  <si>
    <t>0810000000</t>
  </si>
  <si>
    <t>0900000000</t>
  </si>
  <si>
    <t>0910000000</t>
  </si>
  <si>
    <t>1000000000</t>
  </si>
  <si>
    <t>1010000000</t>
  </si>
  <si>
    <t>1030000000</t>
  </si>
  <si>
    <t>1100000000</t>
  </si>
  <si>
    <t>1110000000</t>
  </si>
  <si>
    <t>1130000000</t>
  </si>
  <si>
    <t>1200000000</t>
  </si>
  <si>
    <t>1210000000</t>
  </si>
  <si>
    <t>1300000000</t>
  </si>
  <si>
    <t>1310000000</t>
  </si>
  <si>
    <t>1400000000</t>
  </si>
  <si>
    <t>1410000000</t>
  </si>
  <si>
    <t>1500000000</t>
  </si>
  <si>
    <t>1510000000</t>
  </si>
  <si>
    <t>1600000000</t>
  </si>
  <si>
    <t>1610000000</t>
  </si>
  <si>
    <t>Мероприятия в рамках программы "Переселение граждан Воротынского района из ветхого и аварийного жилищного фонда на 2013-2017 годы"</t>
  </si>
  <si>
    <t>1800000000</t>
  </si>
  <si>
    <t>% исполнения</t>
  </si>
  <si>
    <t>% в общем объеме муниципальных программ</t>
  </si>
  <si>
    <t>0170000000</t>
  </si>
  <si>
    <t>Подпрограмма "Прочие мероприятия в рамках муниципальной программы"</t>
  </si>
  <si>
    <t>1900000000</t>
  </si>
  <si>
    <t>2100000000</t>
  </si>
  <si>
    <t>1910000000</t>
  </si>
  <si>
    <t>2110000000</t>
  </si>
  <si>
    <t>Итого</t>
  </si>
  <si>
    <t>0190000000</t>
  </si>
  <si>
    <t>0410000000</t>
  </si>
  <si>
    <t>Подпрограмма "Повышение эффективности муниципального управления и внедрения современных информационных технологий"</t>
  </si>
  <si>
    <t>Программа "Переселение граждан Воротынского района из ветхого и аварийного жилищного фонда на 2019-2024 годы"</t>
  </si>
  <si>
    <t>1510000001</t>
  </si>
  <si>
    <t>1510000002</t>
  </si>
  <si>
    <t>1700000000</t>
  </si>
  <si>
    <t>1710000000</t>
  </si>
  <si>
    <t>Муниципальная программа "Развитие жилищно-коммунального хозяйства городского округа Воротынский Нижегородской области"</t>
  </si>
  <si>
    <t>1720000000</t>
  </si>
  <si>
    <t>1810000000</t>
  </si>
  <si>
    <t>Подпрограмма "Ремонт и содержание автомобильных дорог общего пользования и искусственных сооружений на них"</t>
  </si>
  <si>
    <t>Муниципальная программа "Формирование комфортной городской среды на территории городского округа Воротынский Нижегородской области"</t>
  </si>
  <si>
    <t>Мероприятия в рамках муниципальной программы "Формирование комфортной городской среды на территории городского округа Воротынский Нижегородской области"</t>
  </si>
  <si>
    <t>Муниципальная программа "Развитие образования городского округа Воротынский Нижегородской области"</t>
  </si>
  <si>
    <t>Подпрограмма "Социально-правовая защита детей в городском округе Воротынский Нижегородской области"</t>
  </si>
  <si>
    <t>Подпрограмма "Развитие молодежной политики в городском округе Воротынский Нижегородской области"</t>
  </si>
  <si>
    <t>Подпрограмма "Ресурсное обеспечение сферы образования в городском округе Воротынский Нижегородской области"</t>
  </si>
  <si>
    <t>Муниципальная программа "Развитие культуры городского округа Воротынский Нижегородской области"</t>
  </si>
  <si>
    <t>Подпрограмма "Сфера туризма"</t>
  </si>
  <si>
    <t>0250000000</t>
  </si>
  <si>
    <t>Муниципальная программа "Социальная поддержка граждан городского округа Воротынский Нижегородской области"</t>
  </si>
  <si>
    <t>Подпрограмма "Социальная поддержка отдельных категорий граждан городского округа Воротынский Нижегородской области"</t>
  </si>
  <si>
    <t>Подпрограмма "Старшее поколение"</t>
  </si>
  <si>
    <t>0330000000</t>
  </si>
  <si>
    <t>Подпрограмма "Социальная поддержка муниципальных служащих, вышедших на пенсию или получающих пенсию за выслугу лет"</t>
  </si>
  <si>
    <t>Муниципальная программа "Обеспечение населения городского округа Воротынский Нижегородской области доступным и комфортным жильем"</t>
  </si>
  <si>
    <t>Подпрограмма "Обеспечение жильем молодых семей в городском округе Воротынский Нижегородской области"</t>
  </si>
  <si>
    <t>0420000000</t>
  </si>
  <si>
    <t>Муниципальная программа "Развитие физической культуры и спорта городского округа Воротынский Нижегородской области"</t>
  </si>
  <si>
    <t>Мероприятия в рамках муниципальной программы "Развитие физической культуры и спорта городского округа Воротынский Нижегородской области"</t>
  </si>
  <si>
    <t>Муниципальная программа "Информационное общество городского округа Воротынский Нижегородской области"</t>
  </si>
  <si>
    <t>0710000000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</si>
  <si>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</si>
  <si>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Мероприятия в рамках муниципальной программы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</si>
  <si>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Муниципальная программа "Развитие агропромышленного комплекса городского округа Воротынский Нижегородской области"</t>
  </si>
  <si>
    <t>Подпрограмма "Развитие сельского хозяйства, пищевой и перерабатывающей промышленности городского округа Воротынский Нижегородской области"</t>
  </si>
  <si>
    <t>1020000000</t>
  </si>
  <si>
    <t>Подпрограмма "Эпизоотическое благополучие городского округа Воротынский Нижегородской области"</t>
  </si>
  <si>
    <t>Муниципальная программа "Управление муниципальными финансами городского округа Воротынский Нижегородской области"</t>
  </si>
  <si>
    <t>Подпрограмма "Организация и совершенствование бюджетного процесса городского округа Воротынский Нижегородской области"</t>
  </si>
  <si>
    <t>1120000000</t>
  </si>
  <si>
    <t>Подпрограмма "Повышение эффективности бюджетных расходов городского округа Воротынский Нижегородской области"</t>
  </si>
  <si>
    <t>Муниципальная программа "Развитие предпринимательства в городском округе Воротынский Нижегородской области"</t>
  </si>
  <si>
    <t>Подпрограмма "Развитие предпринимательства на территории городского округа Воротынский Нижегородской области"</t>
  </si>
  <si>
    <t>Муниципальная программа "Обеспечение доступности услуг общественного транспорта на территории городского округа Воротынский Нижегородской области"</t>
  </si>
  <si>
    <t>Мероприятия в рамках муниципальной программы "Обеспечение доступности услуг общественного транспорта на территории городского округа Воротынский Нижегородской области"</t>
  </si>
  <si>
    <t>Муниципальная программа "Управление муниципальным имуществом городского округа Воротынский Нижегородской области"</t>
  </si>
  <si>
    <t>Муниципальная программа "Организация мероприятий по охране окружающей среды на территории городского округа Воротынский Нижегородской области"</t>
  </si>
  <si>
    <t>Мероприятия в рамках муниципальной программы "Организация мероприятий по охране окружающей среды на территории городского округа Воротынский Нижегородской области"</t>
  </si>
  <si>
    <t>Муниципальная программа "Переселение граждан из аварийного жилищного фонда на территории городского округа Воротынский Нижегородской области"</t>
  </si>
  <si>
    <t>Подпрограмма "Обеспечение населения качественными услугами в сфере коммунального хозяйства городского округа Воротынский Нижегородской области"</t>
  </si>
  <si>
    <t>Подпрограмма "Содержание и развитие объектов благоустройства городского округа Воротынский Нижегородской области"</t>
  </si>
  <si>
    <t>Муниципальная программа "Развитие транспортной системы городского округа Воротынский Нижегородской области"</t>
  </si>
  <si>
    <t>Подпрограмма "Повышение безопасности дорожного движения городского округа Воротынский Нижегородской области"</t>
  </si>
  <si>
    <t>Муниципальная программа "Профилактика преступлений и иных правонарушений на территории городского округа Воротынский Нижегородской области"</t>
  </si>
  <si>
    <t>Мероприятия в рамках муниципальной программы "Профилактика преступлений и иных правонарушений на территории городского округа Воротынский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</si>
  <si>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городского округа Воротынский"</t>
  </si>
  <si>
    <t>Мероприятия в рамках муниципальной программы "Комплексные меры противодействия злоупотреблению наркотиками и их незаконному обороту на территории городского округа Воротынский"</t>
  </si>
  <si>
    <t>0130000000</t>
  </si>
  <si>
    <t>Подпрограмма "Гражданско-патриотическое и духовно-нравственное воспитание граждан в городском округе Воротынский Нижегородской области"</t>
  </si>
  <si>
    <t>1820000000</t>
  </si>
  <si>
    <t>1040000000</t>
  </si>
  <si>
    <t>Подпрограмма "Борьба с борщевиком"</t>
  </si>
  <si>
    <t>Подпрограмма "Управление муниципальным имуществом городского округа Воротынский Нижегородской области"</t>
  </si>
  <si>
    <t>1420000000</t>
  </si>
  <si>
    <t>0500000000</t>
  </si>
  <si>
    <t>Муниципальная программа "Комплексное развитие сельских территорий городского округа Воротынский Нижегородской области"</t>
  </si>
  <si>
    <t>Подпрограмма "Создание и развитие инфраструктуры  на сельских территориях городского округа Воротынский Нижегородской области"</t>
  </si>
  <si>
    <t>0520000000</t>
  </si>
  <si>
    <t>Подпрограмма "Развитие рынка труда (кадрового потенциала) на сельских территориях городского округа Воротынский Нижегородской области"</t>
  </si>
  <si>
    <t>0510000000</t>
  </si>
  <si>
    <t xml:space="preserve">                                                                                                                            Приложение 2                                                                                                                                 Оценка использования финансовых средств  бюджета городского округа на реализацию муниципальных программ за 2024 год </t>
  </si>
  <si>
    <t>Утв. ассигнования СБР 2024  год</t>
  </si>
  <si>
    <t>Исполнено за  2024 год</t>
  </si>
  <si>
    <t>Подпрограмма "Переселение граждан из аварийного жилищного фонда на территории городского округа Воротынский Нижегородской области на 2019-2023 годы"</t>
  </si>
  <si>
    <t>1620000000</t>
  </si>
  <si>
    <t>Подпрограмма "Переселение граждан из аварийного жилищного фонда на территории городского округа Воротынский Нижегородской области в период с 2024 по 2028 годы из аварийного жилищного фонда, признанного таковым с 1 января 2017 г. до 1 января 2022 г."</t>
  </si>
  <si>
    <t>0530000000</t>
  </si>
  <si>
    <t>Подпрограмма "Создание и развитие инфраструктуры на сельских территориях городского округа Воротынский Нижегородской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</si>
</sst>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.5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right"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49" fontId="10" fillId="2" borderId="5" xfId="0" applyNumberFormat="1" applyFont="1" applyFill="1" applyBorder="1" applyAlignment="1" applyProtection="1">
      <alignment horizontal="center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0" fillId="3" borderId="5" xfId="0" applyNumberFormat="1" applyFont="1" applyFill="1" applyBorder="1" applyAlignment="1" applyProtection="1">
      <alignment horizontal="center" vertical="center" wrapText="1"/>
    </xf>
    <xf numFmtId="49" fontId="10" fillId="2" borderId="6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1" fillId="0" borderId="5" xfId="0" applyNumberFormat="1" applyFont="1" applyBorder="1" applyAlignment="1" applyProtection="1">
      <alignment horizontal="center" vertical="center" wrapText="1"/>
    </xf>
    <xf numFmtId="4" fontId="8" fillId="2" borderId="1" xfId="0" applyNumberFormat="1" applyFont="1" applyFill="1" applyBorder="1"/>
    <xf numFmtId="49" fontId="10" fillId="0" borderId="6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11" fillId="3" borderId="2" xfId="0" applyNumberFormat="1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22" workbookViewId="0">
      <selection activeCell="I31" sqref="I31"/>
    </sheetView>
  </sheetViews>
  <sheetFormatPr defaultRowHeight="15" outlineLevelRow="2" x14ac:dyDescent="0.25"/>
  <cols>
    <col min="1" max="1" width="11.28515625" customWidth="1"/>
    <col min="2" max="2" width="30.7109375" customWidth="1"/>
    <col min="3" max="3" width="15.140625" customWidth="1"/>
    <col min="4" max="4" width="15" customWidth="1"/>
    <col min="5" max="5" width="13" customWidth="1"/>
    <col min="6" max="6" width="14.85546875" customWidth="1"/>
    <col min="256" max="256" width="20.7109375" customWidth="1"/>
    <col min="257" max="257" width="30.7109375" customWidth="1"/>
    <col min="258" max="259" width="15.42578125" customWidth="1"/>
    <col min="260" max="261" width="9.140625" customWidth="1"/>
    <col min="262" max="262" width="13.140625" bestFit="1" customWidth="1"/>
    <col min="512" max="512" width="20.7109375" customWidth="1"/>
    <col min="513" max="513" width="30.7109375" customWidth="1"/>
    <col min="514" max="515" width="15.42578125" customWidth="1"/>
    <col min="516" max="517" width="9.140625" customWidth="1"/>
    <col min="518" max="518" width="13.140625" bestFit="1" customWidth="1"/>
    <col min="768" max="768" width="20.7109375" customWidth="1"/>
    <col min="769" max="769" width="30.7109375" customWidth="1"/>
    <col min="770" max="771" width="15.42578125" customWidth="1"/>
    <col min="772" max="773" width="9.140625" customWidth="1"/>
    <col min="774" max="774" width="13.140625" bestFit="1" customWidth="1"/>
    <col min="1024" max="1024" width="20.7109375" customWidth="1"/>
    <col min="1025" max="1025" width="30.7109375" customWidth="1"/>
    <col min="1026" max="1027" width="15.42578125" customWidth="1"/>
    <col min="1028" max="1029" width="9.140625" customWidth="1"/>
    <col min="1030" max="1030" width="13.140625" bestFit="1" customWidth="1"/>
    <col min="1280" max="1280" width="20.7109375" customWidth="1"/>
    <col min="1281" max="1281" width="30.7109375" customWidth="1"/>
    <col min="1282" max="1283" width="15.42578125" customWidth="1"/>
    <col min="1284" max="1285" width="9.140625" customWidth="1"/>
    <col min="1286" max="1286" width="13.140625" bestFit="1" customWidth="1"/>
    <col min="1536" max="1536" width="20.7109375" customWidth="1"/>
    <col min="1537" max="1537" width="30.7109375" customWidth="1"/>
    <col min="1538" max="1539" width="15.42578125" customWidth="1"/>
    <col min="1540" max="1541" width="9.140625" customWidth="1"/>
    <col min="1542" max="1542" width="13.140625" bestFit="1" customWidth="1"/>
    <col min="1792" max="1792" width="20.7109375" customWidth="1"/>
    <col min="1793" max="1793" width="30.7109375" customWidth="1"/>
    <col min="1794" max="1795" width="15.42578125" customWidth="1"/>
    <col min="1796" max="1797" width="9.140625" customWidth="1"/>
    <col min="1798" max="1798" width="13.140625" bestFit="1" customWidth="1"/>
    <col min="2048" max="2048" width="20.7109375" customWidth="1"/>
    <col min="2049" max="2049" width="30.7109375" customWidth="1"/>
    <col min="2050" max="2051" width="15.42578125" customWidth="1"/>
    <col min="2052" max="2053" width="9.140625" customWidth="1"/>
    <col min="2054" max="2054" width="13.140625" bestFit="1" customWidth="1"/>
    <col min="2304" max="2304" width="20.7109375" customWidth="1"/>
    <col min="2305" max="2305" width="30.7109375" customWidth="1"/>
    <col min="2306" max="2307" width="15.42578125" customWidth="1"/>
    <col min="2308" max="2309" width="9.140625" customWidth="1"/>
    <col min="2310" max="2310" width="13.140625" bestFit="1" customWidth="1"/>
    <col min="2560" max="2560" width="20.7109375" customWidth="1"/>
    <col min="2561" max="2561" width="30.7109375" customWidth="1"/>
    <col min="2562" max="2563" width="15.42578125" customWidth="1"/>
    <col min="2564" max="2565" width="9.140625" customWidth="1"/>
    <col min="2566" max="2566" width="13.140625" bestFit="1" customWidth="1"/>
    <col min="2816" max="2816" width="20.7109375" customWidth="1"/>
    <col min="2817" max="2817" width="30.7109375" customWidth="1"/>
    <col min="2818" max="2819" width="15.42578125" customWidth="1"/>
    <col min="2820" max="2821" width="9.140625" customWidth="1"/>
    <col min="2822" max="2822" width="13.140625" bestFit="1" customWidth="1"/>
    <col min="3072" max="3072" width="20.7109375" customWidth="1"/>
    <col min="3073" max="3073" width="30.7109375" customWidth="1"/>
    <col min="3074" max="3075" width="15.42578125" customWidth="1"/>
    <col min="3076" max="3077" width="9.140625" customWidth="1"/>
    <col min="3078" max="3078" width="13.140625" bestFit="1" customWidth="1"/>
    <col min="3328" max="3328" width="20.7109375" customWidth="1"/>
    <col min="3329" max="3329" width="30.7109375" customWidth="1"/>
    <col min="3330" max="3331" width="15.42578125" customWidth="1"/>
    <col min="3332" max="3333" width="9.140625" customWidth="1"/>
    <col min="3334" max="3334" width="13.140625" bestFit="1" customWidth="1"/>
    <col min="3584" max="3584" width="20.7109375" customWidth="1"/>
    <col min="3585" max="3585" width="30.7109375" customWidth="1"/>
    <col min="3586" max="3587" width="15.42578125" customWidth="1"/>
    <col min="3588" max="3589" width="9.140625" customWidth="1"/>
    <col min="3590" max="3590" width="13.140625" bestFit="1" customWidth="1"/>
    <col min="3840" max="3840" width="20.7109375" customWidth="1"/>
    <col min="3841" max="3841" width="30.7109375" customWidth="1"/>
    <col min="3842" max="3843" width="15.42578125" customWidth="1"/>
    <col min="3844" max="3845" width="9.140625" customWidth="1"/>
    <col min="3846" max="3846" width="13.140625" bestFit="1" customWidth="1"/>
    <col min="4096" max="4096" width="20.7109375" customWidth="1"/>
    <col min="4097" max="4097" width="30.7109375" customWidth="1"/>
    <col min="4098" max="4099" width="15.42578125" customWidth="1"/>
    <col min="4100" max="4101" width="9.140625" customWidth="1"/>
    <col min="4102" max="4102" width="13.140625" bestFit="1" customWidth="1"/>
    <col min="4352" max="4352" width="20.7109375" customWidth="1"/>
    <col min="4353" max="4353" width="30.7109375" customWidth="1"/>
    <col min="4354" max="4355" width="15.42578125" customWidth="1"/>
    <col min="4356" max="4357" width="9.140625" customWidth="1"/>
    <col min="4358" max="4358" width="13.140625" bestFit="1" customWidth="1"/>
    <col min="4608" max="4608" width="20.7109375" customWidth="1"/>
    <col min="4609" max="4609" width="30.7109375" customWidth="1"/>
    <col min="4610" max="4611" width="15.42578125" customWidth="1"/>
    <col min="4612" max="4613" width="9.140625" customWidth="1"/>
    <col min="4614" max="4614" width="13.140625" bestFit="1" customWidth="1"/>
    <col min="4864" max="4864" width="20.7109375" customWidth="1"/>
    <col min="4865" max="4865" width="30.7109375" customWidth="1"/>
    <col min="4866" max="4867" width="15.42578125" customWidth="1"/>
    <col min="4868" max="4869" width="9.140625" customWidth="1"/>
    <col min="4870" max="4870" width="13.140625" bestFit="1" customWidth="1"/>
    <col min="5120" max="5120" width="20.7109375" customWidth="1"/>
    <col min="5121" max="5121" width="30.7109375" customWidth="1"/>
    <col min="5122" max="5123" width="15.42578125" customWidth="1"/>
    <col min="5124" max="5125" width="9.140625" customWidth="1"/>
    <col min="5126" max="5126" width="13.140625" bestFit="1" customWidth="1"/>
    <col min="5376" max="5376" width="20.7109375" customWidth="1"/>
    <col min="5377" max="5377" width="30.7109375" customWidth="1"/>
    <col min="5378" max="5379" width="15.42578125" customWidth="1"/>
    <col min="5380" max="5381" width="9.140625" customWidth="1"/>
    <col min="5382" max="5382" width="13.140625" bestFit="1" customWidth="1"/>
    <col min="5632" max="5632" width="20.7109375" customWidth="1"/>
    <col min="5633" max="5633" width="30.7109375" customWidth="1"/>
    <col min="5634" max="5635" width="15.42578125" customWidth="1"/>
    <col min="5636" max="5637" width="9.140625" customWidth="1"/>
    <col min="5638" max="5638" width="13.140625" bestFit="1" customWidth="1"/>
    <col min="5888" max="5888" width="20.7109375" customWidth="1"/>
    <col min="5889" max="5889" width="30.7109375" customWidth="1"/>
    <col min="5890" max="5891" width="15.42578125" customWidth="1"/>
    <col min="5892" max="5893" width="9.140625" customWidth="1"/>
    <col min="5894" max="5894" width="13.140625" bestFit="1" customWidth="1"/>
    <col min="6144" max="6144" width="20.7109375" customWidth="1"/>
    <col min="6145" max="6145" width="30.7109375" customWidth="1"/>
    <col min="6146" max="6147" width="15.42578125" customWidth="1"/>
    <col min="6148" max="6149" width="9.140625" customWidth="1"/>
    <col min="6150" max="6150" width="13.140625" bestFit="1" customWidth="1"/>
    <col min="6400" max="6400" width="20.7109375" customWidth="1"/>
    <col min="6401" max="6401" width="30.7109375" customWidth="1"/>
    <col min="6402" max="6403" width="15.42578125" customWidth="1"/>
    <col min="6404" max="6405" width="9.140625" customWidth="1"/>
    <col min="6406" max="6406" width="13.140625" bestFit="1" customWidth="1"/>
    <col min="6656" max="6656" width="20.7109375" customWidth="1"/>
    <col min="6657" max="6657" width="30.7109375" customWidth="1"/>
    <col min="6658" max="6659" width="15.42578125" customWidth="1"/>
    <col min="6660" max="6661" width="9.140625" customWidth="1"/>
    <col min="6662" max="6662" width="13.140625" bestFit="1" customWidth="1"/>
    <col min="6912" max="6912" width="20.7109375" customWidth="1"/>
    <col min="6913" max="6913" width="30.7109375" customWidth="1"/>
    <col min="6914" max="6915" width="15.42578125" customWidth="1"/>
    <col min="6916" max="6917" width="9.140625" customWidth="1"/>
    <col min="6918" max="6918" width="13.140625" bestFit="1" customWidth="1"/>
    <col min="7168" max="7168" width="20.7109375" customWidth="1"/>
    <col min="7169" max="7169" width="30.7109375" customWidth="1"/>
    <col min="7170" max="7171" width="15.42578125" customWidth="1"/>
    <col min="7172" max="7173" width="9.140625" customWidth="1"/>
    <col min="7174" max="7174" width="13.140625" bestFit="1" customWidth="1"/>
    <col min="7424" max="7424" width="20.7109375" customWidth="1"/>
    <col min="7425" max="7425" width="30.7109375" customWidth="1"/>
    <col min="7426" max="7427" width="15.42578125" customWidth="1"/>
    <col min="7428" max="7429" width="9.140625" customWidth="1"/>
    <col min="7430" max="7430" width="13.140625" bestFit="1" customWidth="1"/>
    <col min="7680" max="7680" width="20.7109375" customWidth="1"/>
    <col min="7681" max="7681" width="30.7109375" customWidth="1"/>
    <col min="7682" max="7683" width="15.42578125" customWidth="1"/>
    <col min="7684" max="7685" width="9.140625" customWidth="1"/>
    <col min="7686" max="7686" width="13.140625" bestFit="1" customWidth="1"/>
    <col min="7936" max="7936" width="20.7109375" customWidth="1"/>
    <col min="7937" max="7937" width="30.7109375" customWidth="1"/>
    <col min="7938" max="7939" width="15.42578125" customWidth="1"/>
    <col min="7940" max="7941" width="9.140625" customWidth="1"/>
    <col min="7942" max="7942" width="13.140625" bestFit="1" customWidth="1"/>
    <col min="8192" max="8192" width="20.7109375" customWidth="1"/>
    <col min="8193" max="8193" width="30.7109375" customWidth="1"/>
    <col min="8194" max="8195" width="15.42578125" customWidth="1"/>
    <col min="8196" max="8197" width="9.140625" customWidth="1"/>
    <col min="8198" max="8198" width="13.140625" bestFit="1" customWidth="1"/>
    <col min="8448" max="8448" width="20.7109375" customWidth="1"/>
    <col min="8449" max="8449" width="30.7109375" customWidth="1"/>
    <col min="8450" max="8451" width="15.42578125" customWidth="1"/>
    <col min="8452" max="8453" width="9.140625" customWidth="1"/>
    <col min="8454" max="8454" width="13.140625" bestFit="1" customWidth="1"/>
    <col min="8704" max="8704" width="20.7109375" customWidth="1"/>
    <col min="8705" max="8705" width="30.7109375" customWidth="1"/>
    <col min="8706" max="8707" width="15.42578125" customWidth="1"/>
    <col min="8708" max="8709" width="9.140625" customWidth="1"/>
    <col min="8710" max="8710" width="13.140625" bestFit="1" customWidth="1"/>
    <col min="8960" max="8960" width="20.7109375" customWidth="1"/>
    <col min="8961" max="8961" width="30.7109375" customWidth="1"/>
    <col min="8962" max="8963" width="15.42578125" customWidth="1"/>
    <col min="8964" max="8965" width="9.140625" customWidth="1"/>
    <col min="8966" max="8966" width="13.140625" bestFit="1" customWidth="1"/>
    <col min="9216" max="9216" width="20.7109375" customWidth="1"/>
    <col min="9217" max="9217" width="30.7109375" customWidth="1"/>
    <col min="9218" max="9219" width="15.42578125" customWidth="1"/>
    <col min="9220" max="9221" width="9.140625" customWidth="1"/>
    <col min="9222" max="9222" width="13.140625" bestFit="1" customWidth="1"/>
    <col min="9472" max="9472" width="20.7109375" customWidth="1"/>
    <col min="9473" max="9473" width="30.7109375" customWidth="1"/>
    <col min="9474" max="9475" width="15.42578125" customWidth="1"/>
    <col min="9476" max="9477" width="9.140625" customWidth="1"/>
    <col min="9478" max="9478" width="13.140625" bestFit="1" customWidth="1"/>
    <col min="9728" max="9728" width="20.7109375" customWidth="1"/>
    <col min="9729" max="9729" width="30.7109375" customWidth="1"/>
    <col min="9730" max="9731" width="15.42578125" customWidth="1"/>
    <col min="9732" max="9733" width="9.140625" customWidth="1"/>
    <col min="9734" max="9734" width="13.140625" bestFit="1" customWidth="1"/>
    <col min="9984" max="9984" width="20.7109375" customWidth="1"/>
    <col min="9985" max="9985" width="30.7109375" customWidth="1"/>
    <col min="9986" max="9987" width="15.42578125" customWidth="1"/>
    <col min="9988" max="9989" width="9.140625" customWidth="1"/>
    <col min="9990" max="9990" width="13.140625" bestFit="1" customWidth="1"/>
    <col min="10240" max="10240" width="20.7109375" customWidth="1"/>
    <col min="10241" max="10241" width="30.7109375" customWidth="1"/>
    <col min="10242" max="10243" width="15.42578125" customWidth="1"/>
    <col min="10244" max="10245" width="9.140625" customWidth="1"/>
    <col min="10246" max="10246" width="13.140625" bestFit="1" customWidth="1"/>
    <col min="10496" max="10496" width="20.7109375" customWidth="1"/>
    <col min="10497" max="10497" width="30.7109375" customWidth="1"/>
    <col min="10498" max="10499" width="15.42578125" customWidth="1"/>
    <col min="10500" max="10501" width="9.140625" customWidth="1"/>
    <col min="10502" max="10502" width="13.140625" bestFit="1" customWidth="1"/>
    <col min="10752" max="10752" width="20.7109375" customWidth="1"/>
    <col min="10753" max="10753" width="30.7109375" customWidth="1"/>
    <col min="10754" max="10755" width="15.42578125" customWidth="1"/>
    <col min="10756" max="10757" width="9.140625" customWidth="1"/>
    <col min="10758" max="10758" width="13.140625" bestFit="1" customWidth="1"/>
    <col min="11008" max="11008" width="20.7109375" customWidth="1"/>
    <col min="11009" max="11009" width="30.7109375" customWidth="1"/>
    <col min="11010" max="11011" width="15.42578125" customWidth="1"/>
    <col min="11012" max="11013" width="9.140625" customWidth="1"/>
    <col min="11014" max="11014" width="13.140625" bestFit="1" customWidth="1"/>
    <col min="11264" max="11264" width="20.7109375" customWidth="1"/>
    <col min="11265" max="11265" width="30.7109375" customWidth="1"/>
    <col min="11266" max="11267" width="15.42578125" customWidth="1"/>
    <col min="11268" max="11269" width="9.140625" customWidth="1"/>
    <col min="11270" max="11270" width="13.140625" bestFit="1" customWidth="1"/>
    <col min="11520" max="11520" width="20.7109375" customWidth="1"/>
    <col min="11521" max="11521" width="30.7109375" customWidth="1"/>
    <col min="11522" max="11523" width="15.42578125" customWidth="1"/>
    <col min="11524" max="11525" width="9.140625" customWidth="1"/>
    <col min="11526" max="11526" width="13.140625" bestFit="1" customWidth="1"/>
    <col min="11776" max="11776" width="20.7109375" customWidth="1"/>
    <col min="11777" max="11777" width="30.7109375" customWidth="1"/>
    <col min="11778" max="11779" width="15.42578125" customWidth="1"/>
    <col min="11780" max="11781" width="9.140625" customWidth="1"/>
    <col min="11782" max="11782" width="13.140625" bestFit="1" customWidth="1"/>
    <col min="12032" max="12032" width="20.7109375" customWidth="1"/>
    <col min="12033" max="12033" width="30.7109375" customWidth="1"/>
    <col min="12034" max="12035" width="15.42578125" customWidth="1"/>
    <col min="12036" max="12037" width="9.140625" customWidth="1"/>
    <col min="12038" max="12038" width="13.140625" bestFit="1" customWidth="1"/>
    <col min="12288" max="12288" width="20.7109375" customWidth="1"/>
    <col min="12289" max="12289" width="30.7109375" customWidth="1"/>
    <col min="12290" max="12291" width="15.42578125" customWidth="1"/>
    <col min="12292" max="12293" width="9.140625" customWidth="1"/>
    <col min="12294" max="12294" width="13.140625" bestFit="1" customWidth="1"/>
    <col min="12544" max="12544" width="20.7109375" customWidth="1"/>
    <col min="12545" max="12545" width="30.7109375" customWidth="1"/>
    <col min="12546" max="12547" width="15.42578125" customWidth="1"/>
    <col min="12548" max="12549" width="9.140625" customWidth="1"/>
    <col min="12550" max="12550" width="13.140625" bestFit="1" customWidth="1"/>
    <col min="12800" max="12800" width="20.7109375" customWidth="1"/>
    <col min="12801" max="12801" width="30.7109375" customWidth="1"/>
    <col min="12802" max="12803" width="15.42578125" customWidth="1"/>
    <col min="12804" max="12805" width="9.140625" customWidth="1"/>
    <col min="12806" max="12806" width="13.140625" bestFit="1" customWidth="1"/>
    <col min="13056" max="13056" width="20.7109375" customWidth="1"/>
    <col min="13057" max="13057" width="30.7109375" customWidth="1"/>
    <col min="13058" max="13059" width="15.42578125" customWidth="1"/>
    <col min="13060" max="13061" width="9.140625" customWidth="1"/>
    <col min="13062" max="13062" width="13.140625" bestFit="1" customWidth="1"/>
    <col min="13312" max="13312" width="20.7109375" customWidth="1"/>
    <col min="13313" max="13313" width="30.7109375" customWidth="1"/>
    <col min="13314" max="13315" width="15.42578125" customWidth="1"/>
    <col min="13316" max="13317" width="9.140625" customWidth="1"/>
    <col min="13318" max="13318" width="13.140625" bestFit="1" customWidth="1"/>
    <col min="13568" max="13568" width="20.7109375" customWidth="1"/>
    <col min="13569" max="13569" width="30.7109375" customWidth="1"/>
    <col min="13570" max="13571" width="15.42578125" customWidth="1"/>
    <col min="13572" max="13573" width="9.140625" customWidth="1"/>
    <col min="13574" max="13574" width="13.140625" bestFit="1" customWidth="1"/>
    <col min="13824" max="13824" width="20.7109375" customWidth="1"/>
    <col min="13825" max="13825" width="30.7109375" customWidth="1"/>
    <col min="13826" max="13827" width="15.42578125" customWidth="1"/>
    <col min="13828" max="13829" width="9.140625" customWidth="1"/>
    <col min="13830" max="13830" width="13.140625" bestFit="1" customWidth="1"/>
    <col min="14080" max="14080" width="20.7109375" customWidth="1"/>
    <col min="14081" max="14081" width="30.7109375" customWidth="1"/>
    <col min="14082" max="14083" width="15.42578125" customWidth="1"/>
    <col min="14084" max="14085" width="9.140625" customWidth="1"/>
    <col min="14086" max="14086" width="13.140625" bestFit="1" customWidth="1"/>
    <col min="14336" max="14336" width="20.7109375" customWidth="1"/>
    <col min="14337" max="14337" width="30.7109375" customWidth="1"/>
    <col min="14338" max="14339" width="15.42578125" customWidth="1"/>
    <col min="14340" max="14341" width="9.140625" customWidth="1"/>
    <col min="14342" max="14342" width="13.140625" bestFit="1" customWidth="1"/>
    <col min="14592" max="14592" width="20.7109375" customWidth="1"/>
    <col min="14593" max="14593" width="30.7109375" customWidth="1"/>
    <col min="14594" max="14595" width="15.42578125" customWidth="1"/>
    <col min="14596" max="14597" width="9.140625" customWidth="1"/>
    <col min="14598" max="14598" width="13.140625" bestFit="1" customWidth="1"/>
    <col min="14848" max="14848" width="20.7109375" customWidth="1"/>
    <col min="14849" max="14849" width="30.7109375" customWidth="1"/>
    <col min="14850" max="14851" width="15.42578125" customWidth="1"/>
    <col min="14852" max="14853" width="9.140625" customWidth="1"/>
    <col min="14854" max="14854" width="13.140625" bestFit="1" customWidth="1"/>
    <col min="15104" max="15104" width="20.7109375" customWidth="1"/>
    <col min="15105" max="15105" width="30.7109375" customWidth="1"/>
    <col min="15106" max="15107" width="15.42578125" customWidth="1"/>
    <col min="15108" max="15109" width="9.140625" customWidth="1"/>
    <col min="15110" max="15110" width="13.140625" bestFit="1" customWidth="1"/>
    <col min="15360" max="15360" width="20.7109375" customWidth="1"/>
    <col min="15361" max="15361" width="30.7109375" customWidth="1"/>
    <col min="15362" max="15363" width="15.42578125" customWidth="1"/>
    <col min="15364" max="15365" width="9.140625" customWidth="1"/>
    <col min="15366" max="15366" width="13.140625" bestFit="1" customWidth="1"/>
    <col min="15616" max="15616" width="20.7109375" customWidth="1"/>
    <col min="15617" max="15617" width="30.7109375" customWidth="1"/>
    <col min="15618" max="15619" width="15.42578125" customWidth="1"/>
    <col min="15620" max="15621" width="9.140625" customWidth="1"/>
    <col min="15622" max="15622" width="13.140625" bestFit="1" customWidth="1"/>
    <col min="15872" max="15872" width="20.7109375" customWidth="1"/>
    <col min="15873" max="15873" width="30.7109375" customWidth="1"/>
    <col min="15874" max="15875" width="15.42578125" customWidth="1"/>
    <col min="15876" max="15877" width="9.140625" customWidth="1"/>
    <col min="15878" max="15878" width="13.140625" bestFit="1" customWidth="1"/>
    <col min="16128" max="16128" width="20.7109375" customWidth="1"/>
    <col min="16129" max="16129" width="30.7109375" customWidth="1"/>
    <col min="16130" max="16131" width="15.42578125" customWidth="1"/>
    <col min="16132" max="16133" width="9.140625" customWidth="1"/>
    <col min="16134" max="16134" width="13.140625" bestFit="1" customWidth="1"/>
  </cols>
  <sheetData>
    <row r="1" spans="1:9" ht="28.5" customHeight="1" x14ac:dyDescent="0.25">
      <c r="A1" s="41" t="s">
        <v>136</v>
      </c>
      <c r="B1" s="41"/>
      <c r="C1" s="41"/>
      <c r="D1" s="41"/>
      <c r="E1" s="41"/>
      <c r="F1" s="41"/>
    </row>
    <row r="2" spans="1:9" ht="23.25" customHeight="1" x14ac:dyDescent="0.25">
      <c r="A2" s="42"/>
      <c r="B2" s="42"/>
      <c r="C2" s="42"/>
      <c r="D2" s="42"/>
      <c r="E2" s="42"/>
      <c r="F2" s="42"/>
      <c r="G2" s="2"/>
      <c r="H2" s="1"/>
      <c r="I2" s="1"/>
    </row>
    <row r="3" spans="1:9" ht="79.5" customHeight="1" x14ac:dyDescent="0.25">
      <c r="A3" s="8" t="s">
        <v>0</v>
      </c>
      <c r="B3" s="8" t="s">
        <v>1</v>
      </c>
      <c r="C3" s="8" t="s">
        <v>137</v>
      </c>
      <c r="D3" s="8" t="s">
        <v>138</v>
      </c>
      <c r="E3" s="9" t="s">
        <v>55</v>
      </c>
      <c r="F3" s="8" t="s">
        <v>56</v>
      </c>
    </row>
    <row r="4" spans="1:9" ht="45" x14ac:dyDescent="0.25">
      <c r="A4" s="11" t="s">
        <v>2</v>
      </c>
      <c r="B4" s="17" t="s">
        <v>78</v>
      </c>
      <c r="C4" s="34">
        <f>C5+C6+C8+C7+C9+C10+C11+C12+C13</f>
        <v>657705582.32000005</v>
      </c>
      <c r="D4" s="34">
        <f>D5+D6+D7+D8+D9+D10+D11+D12+D13</f>
        <v>629768272.66999996</v>
      </c>
      <c r="E4" s="13">
        <f>D4/C4*100</f>
        <v>95.752307658473327</v>
      </c>
      <c r="F4" s="13">
        <f>D4/D74*100</f>
        <v>54.72176891075334</v>
      </c>
    </row>
    <row r="5" spans="1:9" ht="22.5" outlineLevel="1" x14ac:dyDescent="0.25">
      <c r="A5" s="6" t="s">
        <v>3</v>
      </c>
      <c r="B5" s="19" t="s">
        <v>4</v>
      </c>
      <c r="C5" s="33">
        <v>414281937.72000003</v>
      </c>
      <c r="D5" s="33">
        <v>412808076.91000003</v>
      </c>
      <c r="E5" s="10"/>
      <c r="F5" s="5"/>
    </row>
    <row r="6" spans="1:9" ht="33.75" outlineLevel="2" x14ac:dyDescent="0.25">
      <c r="A6" s="6" t="s">
        <v>5</v>
      </c>
      <c r="B6" s="19" t="s">
        <v>6</v>
      </c>
      <c r="C6" s="33">
        <v>36121288.799999997</v>
      </c>
      <c r="D6" s="33">
        <v>35292234.799999997</v>
      </c>
      <c r="E6" s="10"/>
      <c r="F6" s="5"/>
    </row>
    <row r="7" spans="1:9" ht="44.25" customHeight="1" outlineLevel="2" x14ac:dyDescent="0.25">
      <c r="A7" s="30" t="s">
        <v>123</v>
      </c>
      <c r="B7" s="32" t="s">
        <v>124</v>
      </c>
      <c r="C7" s="33">
        <v>1860051</v>
      </c>
      <c r="D7" s="33">
        <v>1860051</v>
      </c>
      <c r="E7" s="10"/>
      <c r="F7" s="5"/>
    </row>
    <row r="8" spans="1:9" ht="33.75" x14ac:dyDescent="0.25">
      <c r="A8" s="6" t="s">
        <v>7</v>
      </c>
      <c r="B8" s="19" t="s">
        <v>8</v>
      </c>
      <c r="C8" s="33">
        <v>6711980</v>
      </c>
      <c r="D8" s="33">
        <v>6479780</v>
      </c>
      <c r="E8" s="10"/>
      <c r="F8" s="5"/>
    </row>
    <row r="9" spans="1:9" ht="45" x14ac:dyDescent="0.25">
      <c r="A9" s="6" t="s">
        <v>9</v>
      </c>
      <c r="B9" s="19" t="s">
        <v>10</v>
      </c>
      <c r="C9" s="33">
        <v>931000</v>
      </c>
      <c r="D9" s="33">
        <v>930999.28</v>
      </c>
      <c r="E9" s="10"/>
      <c r="F9" s="5"/>
    </row>
    <row r="10" spans="1:9" ht="45" x14ac:dyDescent="0.25">
      <c r="A10" s="6" t="s">
        <v>11</v>
      </c>
      <c r="B10" s="19" t="s">
        <v>79</v>
      </c>
      <c r="C10" s="33">
        <v>1280600</v>
      </c>
      <c r="D10" s="33">
        <v>1280599.96</v>
      </c>
      <c r="E10" s="10"/>
      <c r="F10" s="5"/>
    </row>
    <row r="11" spans="1:9" ht="45" x14ac:dyDescent="0.25">
      <c r="A11" s="6" t="s">
        <v>57</v>
      </c>
      <c r="B11" s="19" t="s">
        <v>80</v>
      </c>
      <c r="C11" s="33">
        <v>20600</v>
      </c>
      <c r="D11" s="33">
        <v>20600</v>
      </c>
      <c r="E11" s="10"/>
      <c r="F11" s="5"/>
    </row>
    <row r="12" spans="1:9" ht="45" x14ac:dyDescent="0.25">
      <c r="A12" s="6" t="s">
        <v>12</v>
      </c>
      <c r="B12" s="19" t="s">
        <v>81</v>
      </c>
      <c r="C12" s="33">
        <v>137693124.80000001</v>
      </c>
      <c r="D12" s="33">
        <v>112331584.11</v>
      </c>
      <c r="E12" s="10"/>
      <c r="F12" s="5"/>
    </row>
    <row r="13" spans="1:9" ht="33.75" x14ac:dyDescent="0.25">
      <c r="A13" s="6" t="s">
        <v>64</v>
      </c>
      <c r="B13" s="19" t="s">
        <v>13</v>
      </c>
      <c r="C13" s="33">
        <v>58805000</v>
      </c>
      <c r="D13" s="33">
        <v>58764346.609999999</v>
      </c>
      <c r="E13" s="10"/>
      <c r="F13" s="5"/>
    </row>
    <row r="14" spans="1:9" ht="45" x14ac:dyDescent="0.25">
      <c r="A14" s="11" t="s">
        <v>14</v>
      </c>
      <c r="B14" s="17" t="s">
        <v>82</v>
      </c>
      <c r="C14" s="34">
        <f>C15+C16+C17+C18+C19</f>
        <v>112176160.31</v>
      </c>
      <c r="D14" s="34">
        <f>D15+D16+D17+D18+D19</f>
        <v>112080441.87</v>
      </c>
      <c r="E14" s="13">
        <f t="shared" ref="E14:E72" si="0">D14/C14*100</f>
        <v>99.914671317207265</v>
      </c>
      <c r="F14" s="13">
        <f>D14/D74*100</f>
        <v>9.7388838174118302</v>
      </c>
    </row>
    <row r="15" spans="1:9" ht="22.5" x14ac:dyDescent="0.25">
      <c r="A15" s="21" t="s">
        <v>15</v>
      </c>
      <c r="B15" s="19" t="s">
        <v>16</v>
      </c>
      <c r="C15" s="33">
        <v>24099439.469999999</v>
      </c>
      <c r="D15" s="33">
        <v>24099439.469999999</v>
      </c>
      <c r="E15" s="20"/>
      <c r="F15" s="5"/>
    </row>
    <row r="16" spans="1:9" x14ac:dyDescent="0.25">
      <c r="A16" s="21" t="s">
        <v>17</v>
      </c>
      <c r="B16" s="19" t="s">
        <v>18</v>
      </c>
      <c r="C16" s="33">
        <v>5135251.13</v>
      </c>
      <c r="D16" s="33">
        <v>5135251.13</v>
      </c>
      <c r="E16" s="20"/>
      <c r="F16" s="5"/>
    </row>
    <row r="17" spans="1:6" ht="22.5" x14ac:dyDescent="0.25">
      <c r="A17" s="21" t="s">
        <v>19</v>
      </c>
      <c r="B17" s="19" t="s">
        <v>20</v>
      </c>
      <c r="C17" s="33">
        <v>54823969.710000001</v>
      </c>
      <c r="D17" s="33">
        <v>54823969.710000001</v>
      </c>
      <c r="E17" s="20"/>
      <c r="F17" s="5"/>
    </row>
    <row r="18" spans="1:6" x14ac:dyDescent="0.25">
      <c r="A18" s="21" t="s">
        <v>21</v>
      </c>
      <c r="B18" s="19" t="s">
        <v>83</v>
      </c>
      <c r="C18" s="33">
        <v>10000</v>
      </c>
      <c r="D18" s="33">
        <v>10000</v>
      </c>
      <c r="E18" s="20"/>
      <c r="F18" s="5"/>
    </row>
    <row r="19" spans="1:6" ht="33.75" x14ac:dyDescent="0.25">
      <c r="A19" s="22" t="s">
        <v>84</v>
      </c>
      <c r="B19" s="19" t="s">
        <v>13</v>
      </c>
      <c r="C19" s="33">
        <v>28107500</v>
      </c>
      <c r="D19" s="33">
        <v>28011781.559999999</v>
      </c>
      <c r="E19" s="20"/>
      <c r="F19" s="5"/>
    </row>
    <row r="20" spans="1:6" ht="45" x14ac:dyDescent="0.25">
      <c r="A20" s="11" t="s">
        <v>22</v>
      </c>
      <c r="B20" s="24" t="s">
        <v>85</v>
      </c>
      <c r="C20" s="34">
        <f>SUM(C21:C23)</f>
        <v>8745800</v>
      </c>
      <c r="D20" s="34">
        <f>SUM(D21:D23)</f>
        <v>8727248.9699999988</v>
      </c>
      <c r="E20" s="13">
        <f t="shared" si="0"/>
        <v>99.787886414050163</v>
      </c>
      <c r="F20" s="13">
        <f>D20/D74*100</f>
        <v>0.75832734370408361</v>
      </c>
    </row>
    <row r="21" spans="1:6" ht="56.25" x14ac:dyDescent="0.25">
      <c r="A21" s="21" t="s">
        <v>23</v>
      </c>
      <c r="B21" s="19" t="s">
        <v>86</v>
      </c>
      <c r="C21" s="33">
        <v>270300</v>
      </c>
      <c r="D21" s="33">
        <v>270273.7</v>
      </c>
      <c r="E21" s="5"/>
      <c r="F21" s="5"/>
    </row>
    <row r="22" spans="1:6" ht="18.75" customHeight="1" x14ac:dyDescent="0.25">
      <c r="A22" s="21" t="s">
        <v>24</v>
      </c>
      <c r="B22" s="19" t="s">
        <v>87</v>
      </c>
      <c r="C22" s="33">
        <v>10000</v>
      </c>
      <c r="D22" s="33">
        <v>10000</v>
      </c>
      <c r="E22" s="5"/>
      <c r="F22" s="5"/>
    </row>
    <row r="23" spans="1:6" ht="44.25" customHeight="1" x14ac:dyDescent="0.25">
      <c r="A23" s="22" t="s">
        <v>88</v>
      </c>
      <c r="B23" s="19" t="s">
        <v>89</v>
      </c>
      <c r="C23" s="33">
        <v>8465500</v>
      </c>
      <c r="D23" s="33">
        <v>8446975.2699999996</v>
      </c>
      <c r="E23" s="5"/>
      <c r="F23" s="5"/>
    </row>
    <row r="24" spans="1:6" ht="56.25" x14ac:dyDescent="0.25">
      <c r="A24" s="11" t="s">
        <v>25</v>
      </c>
      <c r="B24" s="24" t="s">
        <v>90</v>
      </c>
      <c r="C24" s="34">
        <f>C25+C26+C27</f>
        <v>30834836.41</v>
      </c>
      <c r="D24" s="34">
        <f>D25+D26+D27</f>
        <v>30834836.41</v>
      </c>
      <c r="E24" s="13">
        <f t="shared" si="0"/>
        <v>100</v>
      </c>
      <c r="F24" s="13">
        <f>D24/D74*100</f>
        <v>2.6792978713824023</v>
      </c>
    </row>
    <row r="25" spans="1:6" ht="45" x14ac:dyDescent="0.25">
      <c r="A25" s="21" t="s">
        <v>65</v>
      </c>
      <c r="B25" s="19" t="s">
        <v>91</v>
      </c>
      <c r="C25" s="33">
        <v>1566999</v>
      </c>
      <c r="D25" s="33">
        <v>1566999</v>
      </c>
      <c r="E25" s="10"/>
      <c r="F25" s="5"/>
    </row>
    <row r="26" spans="1:6" ht="67.5" x14ac:dyDescent="0.25">
      <c r="A26" s="22" t="s">
        <v>92</v>
      </c>
      <c r="B26" s="19" t="s">
        <v>27</v>
      </c>
      <c r="C26" s="33">
        <v>26527500</v>
      </c>
      <c r="D26" s="33">
        <v>26527500</v>
      </c>
      <c r="E26" s="10"/>
      <c r="F26" s="5"/>
    </row>
    <row r="27" spans="1:6" ht="33.75" x14ac:dyDescent="0.25">
      <c r="A27" s="22" t="s">
        <v>26</v>
      </c>
      <c r="B27" s="19" t="s">
        <v>58</v>
      </c>
      <c r="C27" s="33">
        <v>2740337.41</v>
      </c>
      <c r="D27" s="33">
        <v>2740337.41</v>
      </c>
      <c r="E27" s="10"/>
      <c r="F27" s="5"/>
    </row>
    <row r="28" spans="1:6" ht="56.25" x14ac:dyDescent="0.25">
      <c r="A28" s="36" t="s">
        <v>130</v>
      </c>
      <c r="B28" s="24" t="s">
        <v>131</v>
      </c>
      <c r="C28" s="34">
        <f>C29+C30+C31</f>
        <v>0</v>
      </c>
      <c r="D28" s="34">
        <f>D29+D30+D31</f>
        <v>0</v>
      </c>
      <c r="E28" s="12">
        <v>0</v>
      </c>
      <c r="F28" s="13">
        <f>D28/D74*100</f>
        <v>0</v>
      </c>
    </row>
    <row r="29" spans="1:6" ht="56.25" x14ac:dyDescent="0.25">
      <c r="A29" s="35" t="s">
        <v>135</v>
      </c>
      <c r="B29" s="19" t="s">
        <v>132</v>
      </c>
      <c r="C29" s="33">
        <v>0</v>
      </c>
      <c r="D29" s="33">
        <v>0</v>
      </c>
      <c r="E29" s="10"/>
      <c r="F29" s="5"/>
    </row>
    <row r="30" spans="1:6" ht="56.25" x14ac:dyDescent="0.25">
      <c r="A30" s="37" t="s">
        <v>133</v>
      </c>
      <c r="B30" s="38" t="s">
        <v>134</v>
      </c>
      <c r="C30" s="33">
        <v>0</v>
      </c>
      <c r="D30" s="33">
        <v>0</v>
      </c>
      <c r="E30" s="10"/>
      <c r="F30" s="5"/>
    </row>
    <row r="31" spans="1:6" ht="56.25" x14ac:dyDescent="0.25">
      <c r="A31" s="43" t="s">
        <v>142</v>
      </c>
      <c r="B31" s="38" t="s">
        <v>143</v>
      </c>
      <c r="C31" s="33">
        <v>0</v>
      </c>
      <c r="D31" s="33">
        <v>0</v>
      </c>
      <c r="E31" s="10"/>
      <c r="F31" s="5"/>
    </row>
    <row r="32" spans="1:6" ht="56.25" x14ac:dyDescent="0.25">
      <c r="A32" s="11" t="s">
        <v>28</v>
      </c>
      <c r="B32" s="24" t="s">
        <v>93</v>
      </c>
      <c r="C32" s="34">
        <f>C33</f>
        <v>96416236</v>
      </c>
      <c r="D32" s="34">
        <f>D33</f>
        <v>96416236</v>
      </c>
      <c r="E32" s="12">
        <f t="shared" si="0"/>
        <v>100</v>
      </c>
      <c r="F32" s="13">
        <f>D32/D74*100</f>
        <v>8.3777910298147535</v>
      </c>
    </row>
    <row r="33" spans="1:6" ht="67.5" x14ac:dyDescent="0.25">
      <c r="A33" s="6" t="s">
        <v>29</v>
      </c>
      <c r="B33" s="19" t="s">
        <v>94</v>
      </c>
      <c r="C33" s="33">
        <v>96416236</v>
      </c>
      <c r="D33" s="33">
        <v>96416236</v>
      </c>
      <c r="E33" s="10"/>
      <c r="F33" s="5"/>
    </row>
    <row r="34" spans="1:6" ht="59.25" customHeight="1" x14ac:dyDescent="0.25">
      <c r="A34" s="11" t="s">
        <v>30</v>
      </c>
      <c r="B34" s="24" t="s">
        <v>95</v>
      </c>
      <c r="C34" s="34">
        <f>C35+C36</f>
        <v>3643000</v>
      </c>
      <c r="D34" s="34">
        <f>D35+D36</f>
        <v>3642928</v>
      </c>
      <c r="E34" s="13">
        <f t="shared" si="0"/>
        <v>99.998023606917371</v>
      </c>
      <c r="F34" s="13">
        <f>D34/D74*100</f>
        <v>0.3165409767776145</v>
      </c>
    </row>
    <row r="35" spans="1:6" ht="22.5" x14ac:dyDescent="0.25">
      <c r="A35" s="6" t="s">
        <v>96</v>
      </c>
      <c r="B35" s="19" t="s">
        <v>32</v>
      </c>
      <c r="C35" s="33">
        <v>2982000</v>
      </c>
      <c r="D35" s="33">
        <v>2982000</v>
      </c>
      <c r="E35" s="10"/>
      <c r="F35" s="5"/>
    </row>
    <row r="36" spans="1:6" ht="56.25" x14ac:dyDescent="0.25">
      <c r="A36" s="6" t="s">
        <v>31</v>
      </c>
      <c r="B36" s="19" t="s">
        <v>66</v>
      </c>
      <c r="C36" s="33">
        <v>661000</v>
      </c>
      <c r="D36" s="33">
        <v>660928</v>
      </c>
      <c r="E36" s="10"/>
      <c r="F36" s="5"/>
    </row>
    <row r="37" spans="1:6" ht="90" x14ac:dyDescent="0.25">
      <c r="A37" s="18" t="s">
        <v>33</v>
      </c>
      <c r="B37" s="24" t="s">
        <v>97</v>
      </c>
      <c r="C37" s="34">
        <f>C38</f>
        <v>42642633.289999999</v>
      </c>
      <c r="D37" s="34">
        <f>D38</f>
        <v>41710391.280000001</v>
      </c>
      <c r="E37" s="13">
        <f t="shared" si="0"/>
        <v>97.813826356219394</v>
      </c>
      <c r="F37" s="13">
        <f>D37/D74*100</f>
        <v>3.6242956208708201</v>
      </c>
    </row>
    <row r="38" spans="1:6" ht="101.25" x14ac:dyDescent="0.25">
      <c r="A38" s="23" t="s">
        <v>34</v>
      </c>
      <c r="B38" s="19" t="s">
        <v>98</v>
      </c>
      <c r="C38" s="33">
        <v>42642633.289999999</v>
      </c>
      <c r="D38" s="33">
        <v>41710391.280000001</v>
      </c>
      <c r="E38" s="10"/>
      <c r="F38" s="5"/>
    </row>
    <row r="39" spans="1:6" ht="56.25" x14ac:dyDescent="0.25">
      <c r="A39" s="18" t="s">
        <v>35</v>
      </c>
      <c r="B39" s="24" t="s">
        <v>76</v>
      </c>
      <c r="C39" s="34">
        <f>C40</f>
        <v>7282139.8899999997</v>
      </c>
      <c r="D39" s="34">
        <f>D40</f>
        <v>7267060.6399999997</v>
      </c>
      <c r="E39" s="13">
        <f t="shared" si="0"/>
        <v>99.792928311900368</v>
      </c>
      <c r="F39" s="13">
        <f>D39/D74*100</f>
        <v>0.63144878880059008</v>
      </c>
    </row>
    <row r="40" spans="1:6" ht="67.5" x14ac:dyDescent="0.25">
      <c r="A40" s="23" t="s">
        <v>36</v>
      </c>
      <c r="B40" s="19" t="s">
        <v>77</v>
      </c>
      <c r="C40" s="33">
        <v>7282139.8899999997</v>
      </c>
      <c r="D40" s="33">
        <v>7267060.6399999997</v>
      </c>
      <c r="E40" s="10"/>
      <c r="F40" s="5"/>
    </row>
    <row r="41" spans="1:6" ht="56.25" x14ac:dyDescent="0.25">
      <c r="A41" s="18" t="s">
        <v>37</v>
      </c>
      <c r="B41" s="24" t="s">
        <v>99</v>
      </c>
      <c r="C41" s="34">
        <f>SUM(C42:C45)</f>
        <v>52778686.32</v>
      </c>
      <c r="D41" s="34">
        <f>SUM(D42:D45)</f>
        <v>52753559.990000002</v>
      </c>
      <c r="E41" s="13">
        <f t="shared" si="0"/>
        <v>99.952393036371433</v>
      </c>
      <c r="F41" s="13">
        <f>D41/D74*100</f>
        <v>4.5838576572831204</v>
      </c>
    </row>
    <row r="42" spans="1:6" ht="67.5" x14ac:dyDescent="0.25">
      <c r="A42" s="23" t="s">
        <v>38</v>
      </c>
      <c r="B42" s="19" t="s">
        <v>100</v>
      </c>
      <c r="C42" s="33">
        <v>46584755.600000001</v>
      </c>
      <c r="D42" s="33">
        <v>46566755.600000001</v>
      </c>
      <c r="E42" s="10"/>
      <c r="F42" s="5"/>
    </row>
    <row r="43" spans="1:6" ht="45" x14ac:dyDescent="0.25">
      <c r="A43" s="23" t="s">
        <v>101</v>
      </c>
      <c r="B43" s="19" t="s">
        <v>102</v>
      </c>
      <c r="C43" s="33">
        <v>155800</v>
      </c>
      <c r="D43" s="33">
        <v>148673.67000000001</v>
      </c>
      <c r="E43" s="10"/>
      <c r="F43" s="5"/>
    </row>
    <row r="44" spans="1:6" ht="33.75" x14ac:dyDescent="0.25">
      <c r="A44" s="23" t="s">
        <v>39</v>
      </c>
      <c r="B44" s="19" t="s">
        <v>13</v>
      </c>
      <c r="C44" s="33">
        <v>5738130.7199999997</v>
      </c>
      <c r="D44" s="33">
        <v>5738130.7199999997</v>
      </c>
      <c r="E44" s="10"/>
      <c r="F44" s="5"/>
    </row>
    <row r="45" spans="1:6" ht="22.5" x14ac:dyDescent="0.25">
      <c r="A45" s="23" t="s">
        <v>126</v>
      </c>
      <c r="B45" s="19" t="s">
        <v>127</v>
      </c>
      <c r="C45" s="33">
        <v>300000</v>
      </c>
      <c r="D45" s="33">
        <v>300000</v>
      </c>
      <c r="E45" s="10"/>
      <c r="F45" s="5"/>
    </row>
    <row r="46" spans="1:6" ht="56.25" x14ac:dyDescent="0.25">
      <c r="A46" s="18" t="s">
        <v>40</v>
      </c>
      <c r="B46" s="24" t="s">
        <v>103</v>
      </c>
      <c r="C46" s="34">
        <f>SUM(C47:C49)</f>
        <v>16219300</v>
      </c>
      <c r="D46" s="34">
        <f>SUM(D47:D49)</f>
        <v>16075950.529999999</v>
      </c>
      <c r="E46" s="13">
        <f t="shared" si="0"/>
        <v>99.116179674831827</v>
      </c>
      <c r="F46" s="13">
        <f>D46/D74*100</f>
        <v>1.3968700680866626</v>
      </c>
    </row>
    <row r="47" spans="1:6" ht="56.25" x14ac:dyDescent="0.25">
      <c r="A47" s="23" t="s">
        <v>41</v>
      </c>
      <c r="B47" s="19" t="s">
        <v>104</v>
      </c>
      <c r="C47" s="33">
        <v>3003800.4</v>
      </c>
      <c r="D47" s="33">
        <v>2879932.02</v>
      </c>
      <c r="E47" s="10"/>
      <c r="F47" s="5"/>
    </row>
    <row r="48" spans="1:6" ht="56.25" x14ac:dyDescent="0.25">
      <c r="A48" s="23" t="s">
        <v>105</v>
      </c>
      <c r="B48" s="19" t="s">
        <v>106</v>
      </c>
      <c r="C48" s="33">
        <v>20000</v>
      </c>
      <c r="D48" s="33">
        <v>20000</v>
      </c>
      <c r="E48" s="10"/>
      <c r="F48" s="5"/>
    </row>
    <row r="49" spans="1:6" ht="33.75" x14ac:dyDescent="0.25">
      <c r="A49" s="23" t="s">
        <v>42</v>
      </c>
      <c r="B49" s="19" t="s">
        <v>13</v>
      </c>
      <c r="C49" s="33">
        <v>13195499.6</v>
      </c>
      <c r="D49" s="33">
        <v>13176018.51</v>
      </c>
      <c r="E49" s="10"/>
      <c r="F49" s="5"/>
    </row>
    <row r="50" spans="1:6" ht="45" x14ac:dyDescent="0.25">
      <c r="A50" s="18" t="s">
        <v>43</v>
      </c>
      <c r="B50" s="24" t="s">
        <v>107</v>
      </c>
      <c r="C50" s="34">
        <f>C51</f>
        <v>77000</v>
      </c>
      <c r="D50" s="34">
        <f>D51</f>
        <v>15000</v>
      </c>
      <c r="E50" s="12">
        <f t="shared" si="0"/>
        <v>19.480519480519483</v>
      </c>
      <c r="F50" s="13">
        <f>D50/D74*100</f>
        <v>1.3033786700325171E-3</v>
      </c>
    </row>
    <row r="51" spans="1:6" ht="56.25" x14ac:dyDescent="0.25">
      <c r="A51" s="23" t="s">
        <v>44</v>
      </c>
      <c r="B51" s="19" t="s">
        <v>108</v>
      </c>
      <c r="C51" s="33">
        <v>77000</v>
      </c>
      <c r="D51" s="33">
        <v>15000</v>
      </c>
      <c r="E51" s="10"/>
      <c r="F51" s="5"/>
    </row>
    <row r="52" spans="1:6" ht="67.5" x14ac:dyDescent="0.25">
      <c r="A52" s="18" t="s">
        <v>45</v>
      </c>
      <c r="B52" s="24" t="s">
        <v>109</v>
      </c>
      <c r="C52" s="34">
        <f>C53</f>
        <v>5147998.92</v>
      </c>
      <c r="D52" s="34">
        <f>D53</f>
        <v>4994496.03</v>
      </c>
      <c r="E52" s="12">
        <f t="shared" si="0"/>
        <v>97.018202754401514</v>
      </c>
      <c r="F52" s="13">
        <f>D52/D74*100</f>
        <v>0.4339813062042725</v>
      </c>
    </row>
    <row r="53" spans="1:6" ht="78.75" x14ac:dyDescent="0.25">
      <c r="A53" s="23" t="s">
        <v>46</v>
      </c>
      <c r="B53" s="19" t="s">
        <v>110</v>
      </c>
      <c r="C53" s="33">
        <v>5147998.92</v>
      </c>
      <c r="D53" s="33">
        <v>4994496.03</v>
      </c>
      <c r="E53" s="10"/>
      <c r="F53" s="5"/>
    </row>
    <row r="54" spans="1:6" ht="56.25" x14ac:dyDescent="0.25">
      <c r="A54" s="18" t="s">
        <v>47</v>
      </c>
      <c r="B54" s="24" t="s">
        <v>111</v>
      </c>
      <c r="C54" s="34">
        <f>SUM(C55:C56)</f>
        <v>26970614.41</v>
      </c>
      <c r="D54" s="34">
        <f>SUM(D55:D56)</f>
        <v>26129180.780000001</v>
      </c>
      <c r="E54" s="13">
        <f t="shared" si="0"/>
        <v>96.880183679879323</v>
      </c>
      <c r="F54" s="13">
        <f>D54/D74*100</f>
        <v>2.2704144596050404</v>
      </c>
    </row>
    <row r="55" spans="1:6" ht="45" x14ac:dyDescent="0.25">
      <c r="A55" s="23" t="s">
        <v>48</v>
      </c>
      <c r="B55" s="19" t="s">
        <v>128</v>
      </c>
      <c r="C55" s="33">
        <v>17663814.41</v>
      </c>
      <c r="D55" s="33">
        <v>16871134.48</v>
      </c>
      <c r="E55" s="10"/>
      <c r="F55" s="5"/>
    </row>
    <row r="56" spans="1:6" ht="33.75" x14ac:dyDescent="0.25">
      <c r="A56" s="23" t="s">
        <v>129</v>
      </c>
      <c r="B56" s="19" t="s">
        <v>13</v>
      </c>
      <c r="C56" s="33">
        <v>9306800</v>
      </c>
      <c r="D56" s="33">
        <v>9258046.3000000007</v>
      </c>
      <c r="E56" s="10"/>
      <c r="F56" s="5"/>
    </row>
    <row r="57" spans="1:6" ht="67.5" x14ac:dyDescent="0.25">
      <c r="A57" s="18" t="s">
        <v>49</v>
      </c>
      <c r="B57" s="24" t="s">
        <v>112</v>
      </c>
      <c r="C57" s="34">
        <f>C58</f>
        <v>12620539.210000001</v>
      </c>
      <c r="D57" s="34">
        <f>D58</f>
        <v>7870516</v>
      </c>
      <c r="E57" s="13">
        <f t="shared" si="0"/>
        <v>62.362755418276613</v>
      </c>
      <c r="F57" s="13">
        <f>D57/D74*100</f>
        <v>0.68388417843664318</v>
      </c>
    </row>
    <row r="58" spans="1:6" ht="78.75" x14ac:dyDescent="0.25">
      <c r="A58" s="23" t="s">
        <v>50</v>
      </c>
      <c r="B58" s="19" t="s">
        <v>113</v>
      </c>
      <c r="C58" s="33">
        <v>12620539.210000001</v>
      </c>
      <c r="D58" s="33">
        <v>7870516</v>
      </c>
      <c r="E58" s="10"/>
      <c r="F58" s="5"/>
    </row>
    <row r="59" spans="1:6" ht="51" hidden="1" x14ac:dyDescent="0.25">
      <c r="A59" s="6" t="s">
        <v>68</v>
      </c>
      <c r="B59" s="25" t="s">
        <v>67</v>
      </c>
      <c r="C59" s="4"/>
      <c r="D59" s="4"/>
      <c r="E59" s="5"/>
      <c r="F59" s="5"/>
    </row>
    <row r="60" spans="1:6" ht="63.75" hidden="1" x14ac:dyDescent="0.25">
      <c r="A60" s="6" t="s">
        <v>69</v>
      </c>
      <c r="B60" s="26" t="s">
        <v>53</v>
      </c>
      <c r="C60" s="7"/>
      <c r="D60" s="7"/>
      <c r="E60" s="5"/>
      <c r="F60" s="5"/>
    </row>
    <row r="61" spans="1:6" ht="67.5" x14ac:dyDescent="0.25">
      <c r="A61" s="18" t="s">
        <v>51</v>
      </c>
      <c r="B61" s="24" t="s">
        <v>114</v>
      </c>
      <c r="C61" s="34">
        <f>C62+C63</f>
        <v>11645310</v>
      </c>
      <c r="D61" s="34">
        <f>D62+D63</f>
        <v>11645310</v>
      </c>
      <c r="E61" s="13">
        <f t="shared" si="0"/>
        <v>100</v>
      </c>
      <c r="F61" s="13">
        <f>D61/D74*100</f>
        <v>1.011883243994425</v>
      </c>
    </row>
    <row r="62" spans="1:6" ht="67.5" x14ac:dyDescent="0.25">
      <c r="A62" s="23" t="s">
        <v>52</v>
      </c>
      <c r="B62" s="19" t="s">
        <v>139</v>
      </c>
      <c r="C62" s="33">
        <v>2647374</v>
      </c>
      <c r="D62" s="33">
        <v>2647374</v>
      </c>
      <c r="E62" s="5"/>
      <c r="F62" s="5"/>
    </row>
    <row r="63" spans="1:6" ht="101.25" x14ac:dyDescent="0.25">
      <c r="A63" s="23" t="s">
        <v>140</v>
      </c>
      <c r="B63" s="19" t="s">
        <v>141</v>
      </c>
      <c r="C63" s="33">
        <v>8997936</v>
      </c>
      <c r="D63" s="33">
        <v>8997936</v>
      </c>
      <c r="E63" s="5"/>
      <c r="F63" s="5"/>
    </row>
    <row r="64" spans="1:6" ht="56.25" x14ac:dyDescent="0.25">
      <c r="A64" s="18" t="s">
        <v>70</v>
      </c>
      <c r="B64" s="24" t="s">
        <v>72</v>
      </c>
      <c r="C64" s="34">
        <f>C65+C66</f>
        <v>58877685.260000005</v>
      </c>
      <c r="D64" s="34">
        <f>D65+D66</f>
        <v>54865814.890000001</v>
      </c>
      <c r="E64" s="13">
        <f t="shared" si="0"/>
        <v>93.18609358998431</v>
      </c>
      <c r="F64" s="13">
        <f>D64/D74*100</f>
        <v>4.7673955227718983</v>
      </c>
    </row>
    <row r="65" spans="1:6" ht="57.75" customHeight="1" x14ac:dyDescent="0.25">
      <c r="A65" s="23" t="s">
        <v>71</v>
      </c>
      <c r="B65" s="19" t="s">
        <v>115</v>
      </c>
      <c r="C65" s="33">
        <v>33145587.09</v>
      </c>
      <c r="D65" s="33">
        <v>29558503.66</v>
      </c>
      <c r="E65" s="28"/>
      <c r="F65" s="14"/>
    </row>
    <row r="66" spans="1:6" ht="48.75" customHeight="1" x14ac:dyDescent="0.25">
      <c r="A66" s="23" t="s">
        <v>73</v>
      </c>
      <c r="B66" s="19" t="s">
        <v>116</v>
      </c>
      <c r="C66" s="33">
        <v>25732098.170000002</v>
      </c>
      <c r="D66" s="33">
        <v>25307311.23</v>
      </c>
      <c r="E66" s="5"/>
      <c r="F66" s="5"/>
    </row>
    <row r="67" spans="1:6" ht="45" x14ac:dyDescent="0.25">
      <c r="A67" s="18" t="s">
        <v>54</v>
      </c>
      <c r="B67" s="24" t="s">
        <v>117</v>
      </c>
      <c r="C67" s="34">
        <f>SUM(C68:C69)</f>
        <v>50130863.840000004</v>
      </c>
      <c r="D67" s="34">
        <f>SUM(D68:D69)</f>
        <v>45961863.890000001</v>
      </c>
      <c r="E67" s="13">
        <f t="shared" si="0"/>
        <v>91.683765986347296</v>
      </c>
      <c r="F67" s="13">
        <f>D67/D74*100</f>
        <v>3.9937142019442518</v>
      </c>
    </row>
    <row r="68" spans="1:6" ht="45" x14ac:dyDescent="0.25">
      <c r="A68" s="23" t="s">
        <v>74</v>
      </c>
      <c r="B68" s="19" t="s">
        <v>75</v>
      </c>
      <c r="C68" s="33">
        <v>50080863.840000004</v>
      </c>
      <c r="D68" s="33">
        <v>45911863.890000001</v>
      </c>
      <c r="E68" s="15"/>
      <c r="F68" s="16"/>
    </row>
    <row r="69" spans="1:6" ht="49.5" customHeight="1" x14ac:dyDescent="0.25">
      <c r="A69" s="29" t="s">
        <v>125</v>
      </c>
      <c r="B69" s="32" t="s">
        <v>118</v>
      </c>
      <c r="C69" s="33">
        <v>50000</v>
      </c>
      <c r="D69" s="33">
        <v>50000</v>
      </c>
      <c r="E69" s="15"/>
      <c r="F69" s="16"/>
    </row>
    <row r="70" spans="1:6" ht="67.5" x14ac:dyDescent="0.25">
      <c r="A70" s="18" t="s">
        <v>59</v>
      </c>
      <c r="B70" s="24" t="s">
        <v>119</v>
      </c>
      <c r="C70" s="34">
        <f>C71</f>
        <v>85000</v>
      </c>
      <c r="D70" s="34">
        <f>D71</f>
        <v>75000</v>
      </c>
      <c r="E70" s="13">
        <f t="shared" si="0"/>
        <v>88.235294117647058</v>
      </c>
      <c r="F70" s="13">
        <f>D70/D74*100</f>
        <v>6.5168933501625866E-3</v>
      </c>
    </row>
    <row r="71" spans="1:6" ht="78.75" x14ac:dyDescent="0.25">
      <c r="A71" s="23" t="s">
        <v>61</v>
      </c>
      <c r="B71" s="19" t="s">
        <v>120</v>
      </c>
      <c r="C71" s="33">
        <v>85000</v>
      </c>
      <c r="D71" s="33">
        <v>75000</v>
      </c>
      <c r="E71" s="10"/>
      <c r="F71" s="5"/>
    </row>
    <row r="72" spans="1:6" ht="78.75" x14ac:dyDescent="0.25">
      <c r="A72" s="18" t="s">
        <v>60</v>
      </c>
      <c r="B72" s="24" t="s">
        <v>121</v>
      </c>
      <c r="C72" s="34">
        <f>C73</f>
        <v>21000</v>
      </c>
      <c r="D72" s="34">
        <f>D73</f>
        <v>21000</v>
      </c>
      <c r="E72" s="13">
        <f t="shared" si="0"/>
        <v>100</v>
      </c>
      <c r="F72" s="13">
        <f>D72/D74*100</f>
        <v>1.8247301380455239E-3</v>
      </c>
    </row>
    <row r="73" spans="1:6" ht="81" customHeight="1" x14ac:dyDescent="0.25">
      <c r="A73" s="23" t="s">
        <v>62</v>
      </c>
      <c r="B73" s="19" t="s">
        <v>122</v>
      </c>
      <c r="C73" s="33">
        <v>21000</v>
      </c>
      <c r="D73" s="33">
        <v>21000</v>
      </c>
      <c r="E73" s="10"/>
      <c r="F73" s="5"/>
    </row>
    <row r="74" spans="1:6" x14ac:dyDescent="0.25">
      <c r="A74" s="39" t="s">
        <v>63</v>
      </c>
      <c r="B74" s="40"/>
      <c r="C74" s="31">
        <f>C4+C14+C20+C24+C32+C34+C37+C39+C41+C46+C50+C52+C54+C57+C61+C64+C67+C70+C72</f>
        <v>1194020386.1799998</v>
      </c>
      <c r="D74" s="31">
        <f>D4+D14+D20+D24+D32+D34+D37+D39+D41+D46+D50+D52+D54+D57+D61+D64+D67+D70+D72</f>
        <v>1150855107.95</v>
      </c>
      <c r="E74" s="13">
        <f t="shared" ref="E74" si="1">D74/C74*100</f>
        <v>96.384879292714814</v>
      </c>
      <c r="F74" s="27">
        <f>F4+F14+F20+F24+F32+F34+F37+F39+F41+F46+F50+F52+F54+F57+F61+F64+F67+F70+F72</f>
        <v>99.999999999999986</v>
      </c>
    </row>
    <row r="75" spans="1:6" x14ac:dyDescent="0.25">
      <c r="C75" s="3"/>
      <c r="D75" s="3"/>
    </row>
  </sheetData>
  <mergeCells count="2">
    <mergeCell ref="A74:B74"/>
    <mergeCell ref="A1:F2"/>
  </mergeCells>
  <pageMargins left="0.23622047244094491" right="0.23622047244094491" top="0.74803149606299213" bottom="0.74803149606299213" header="0.31496062992125984" footer="0.31496062992125984"/>
  <pageSetup paperSize="9"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мун.прог.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2025-02-12T07:59:39Z</dcterms:modified>
</cp:coreProperties>
</file>